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udget" state="visible" r:id="rId3"/>
    <sheet sheetId="2" name="Income" state="visible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t xml:space="preserve">Total</t>
      </text>
    </comment>
    <comment ref="D3" authorId="0">
      <text>
        <t xml:space="preserve">Monthly 1</t>
      </text>
    </comment>
    <comment ref="D4" authorId="0">
      <text>
        <t xml:space="preserve">Monthly 2</t>
      </text>
    </comment>
    <comment ref="D5" authorId="0">
      <text>
        <t xml:space="preserve">Monthly 3</t>
      </text>
    </comment>
    <comment ref="D6" authorId="0">
      <text>
        <t xml:space="preserve">Monthly 4</t>
      </text>
    </comment>
    <comment ref="D7" authorId="0">
      <text>
        <t xml:space="preserve">Monthly 5</t>
      </text>
    </comment>
    <comment ref="D8" authorId="0">
      <text>
        <t xml:space="preserve">Aggregate One-Time Donations</t>
      </text>
    </comment>
  </commentList>
</comments>
</file>

<file path=xl/sharedStrings.xml><?xml version="1.0" encoding="utf-8"?>
<sst xmlns="http://schemas.openxmlformats.org/spreadsheetml/2006/main">
  <si>
    <t>Expense (2014-2015)</t>
  </si>
  <si>
    <t>Per month</t>
  </si>
  <si>
    <t>Person</t>
  </si>
  <si>
    <t>Month</t>
  </si>
  <si>
    <t>Cash Expense</t>
  </si>
  <si>
    <t>Expense in Goods/Services</t>
  </si>
  <si>
    <t>Annual Total</t>
  </si>
  <si>
    <t>Administrative Expense</t>
  </si>
  <si>
    <t>Rent</t>
  </si>
  <si>
    <t>Utilities</t>
  </si>
  <si>
    <t>Phone Bills</t>
  </si>
  <si>
    <t>Healthcare</t>
  </si>
  <si>
    <t>House Supplies</t>
  </si>
  <si>
    <t>Administrative Expense Subtotal</t>
  </si>
  <si>
    <t>Program Expense</t>
  </si>
  <si>
    <t>Food</t>
  </si>
  <si>
    <t>Transportation</t>
  </si>
  <si>
    <t>Cultural &amp; Recreational Activities</t>
  </si>
  <si>
    <t>Academic Program</t>
  </si>
  <si>
    <t>Extra-Curricular Program</t>
  </si>
  <si>
    <t>Publicity/Promotion</t>
  </si>
  <si>
    <t>Program Expense Subtotal</t>
  </si>
  <si>
    <t>Total</t>
  </si>
  <si>
    <t>Income (2014-2015)</t>
  </si>
  <si>
    <t>GBOD</t>
  </si>
  <si>
    <t>Previous Fundraisers</t>
  </si>
  <si>
    <t>Current Fundraiser</t>
  </si>
  <si>
    <t>To Be Raised</t>
  </si>
  <si>
    <t>Donations in Goods/Services</t>
  </si>
  <si>
    <t>Annual Total</t>
  </si>
  <si>
    <t>Administrative Income</t>
  </si>
  <si>
    <t>Rent</t>
  </si>
  <si>
    <t>Utilities</t>
  </si>
  <si>
    <t>Phone Bills</t>
  </si>
  <si>
    <t>Healthcare</t>
  </si>
  <si>
    <t>House Supplies</t>
  </si>
  <si>
    <t>Administrative Income Subtotal</t>
  </si>
  <si>
    <t>Program Income</t>
  </si>
  <si>
    <t>Food</t>
  </si>
  <si>
    <t>Transportation</t>
  </si>
  <si>
    <t>Cultural &amp; Recreational Activities</t>
  </si>
  <si>
    <t>Academic Program</t>
  </si>
  <si>
    <t>Extra-Curricular Program</t>
  </si>
  <si>
    <t>Publicity/Promotion</t>
  </si>
  <si>
    <t>Program Income Subtotal</t>
  </si>
  <si>
    <t>Total</t>
  </si>
  <si>
    <t>Income (2014-2015)</t>
  </si>
  <si>
    <t>GBOD</t>
  </si>
  <si>
    <t>Previous Fundraisers</t>
  </si>
  <si>
    <t>Current Fundraiser</t>
  </si>
  <si>
    <t>To Be Raised</t>
  </si>
  <si>
    <t>Amount</t>
  </si>
  <si>
    <t>Sub-amount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</si>
</sst>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name val="Arial"/>
    </font>
    <font>
      <b/>
      <sz val="10.0"/>
      <color rgb="FFFFFFFF"/>
      <name val="Arial"/>
    </font>
    <font>
      <sz val="10.0"/>
      <color rgb="FFFFFFFF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57">
    <xf fillId="0" numFmtId="0" borderId="0" fontId="0"/>
    <xf applyBorder="1" applyAlignment="1" fillId="2" xfId="0" numFmtId="0" borderId="1" applyFont="1" fontId="1" applyFill="1">
      <alignment horizontal="center" wrapText="1"/>
    </xf>
    <xf applyBorder="1" applyAlignment="1" fillId="2" xfId="0" numFmtId="164" borderId="1" applyFont="1" fontId="2" applyNumberFormat="1">
      <alignment horizontal="center" wrapText="1"/>
    </xf>
    <xf applyBorder="1" applyAlignment="1" fillId="2" xfId="0" numFmtId="0" borderId="1" applyFont="1" fontId="2">
      <alignment horizontal="center" wrapText="1"/>
    </xf>
    <xf applyBorder="1" applyAlignment="1" fillId="2" xfId="0" numFmtId="0" borderId="2" applyFont="1" fontId="2">
      <alignment horizontal="center" wrapText="1"/>
    </xf>
    <xf applyBorder="1" applyAlignment="1" fillId="2" xfId="0" numFmtId="164" borderId="1" applyFont="1" fontId="2" applyNumberFormat="1">
      <alignment horizontal="center" wrapText="1"/>
    </xf>
    <xf applyBorder="1" applyAlignment="1" fillId="0" xfId="0" numFmtId="0" borderId="3" applyFont="1" fontId="3">
      <alignment horizontal="center" wrapText="1"/>
    </xf>
    <xf applyBorder="1" applyAlignment="1" fillId="0" xfId="0" numFmtId="0" borderId="4" applyFont="1" fontId="3">
      <alignment horizontal="center" wrapText="1"/>
    </xf>
    <xf applyAlignment="1" fillId="0" xfId="0" numFmtId="0" borderId="2" applyFont="1" fontId="3">
      <alignment wrapText="1"/>
    </xf>
    <xf applyBorder="1" applyAlignment="1" fillId="0" xfId="0" numFmtId="0" borderId="1" applyFont="1" fontId="4">
      <alignment horizontal="left" wrapText="1"/>
    </xf>
    <xf applyBorder="1" applyAlignment="1" fillId="0" xfId="0" numFmtId="0" borderId="5" applyFont="1" fontId="3">
      <alignment horizontal="right" wrapText="1"/>
    </xf>
    <xf applyBorder="1" applyAlignment="1" fillId="0" xfId="0" numFmtId="0" borderId="6" applyFont="1" fontId="3">
      <alignment horizontal="right" wrapText="1"/>
    </xf>
    <xf applyBorder="1" applyAlignment="1" fillId="0" xfId="0" numFmtId="0" borderId="6" applyFont="1" fontId="3">
      <alignment wrapText="1"/>
    </xf>
    <xf applyBorder="1" applyAlignment="1" fillId="0" xfId="0" numFmtId="0" borderId="1" applyFont="1" fontId="3">
      <alignment horizontal="left" wrapText="1"/>
    </xf>
    <xf applyBorder="1" applyAlignment="1" fillId="0" xfId="0" numFmtId="164" borderId="1" applyFont="1" fontId="3" applyNumberFormat="1">
      <alignment horizontal="right" wrapText="1"/>
    </xf>
    <xf applyBorder="1" applyAlignment="1" fillId="0" xfId="0" numFmtId="0" borderId="1" applyFont="1" fontId="3">
      <alignment horizontal="right" wrapText="1"/>
    </xf>
    <xf applyBorder="1" applyAlignment="1" fillId="0" xfId="0" numFmtId="0" borderId="1" applyFont="1" fontId="3">
      <alignment wrapText="1"/>
    </xf>
    <xf applyBorder="1" applyAlignment="1" fillId="0" xfId="0" numFmtId="164" borderId="1" applyFont="1" fontId="3" applyNumberFormat="1">
      <alignment horizontal="right" wrapText="1"/>
    </xf>
    <xf applyBorder="1" applyAlignment="1" fillId="0" xfId="0" numFmtId="164" borderId="1" applyFont="1" fontId="3" applyNumberFormat="1">
      <alignment wrapText="1"/>
    </xf>
    <xf applyBorder="1" applyAlignment="1" fillId="0" xfId="0" numFmtId="164" borderId="1" applyFont="1" fontId="3" applyNumberFormat="1">
      <alignment horizontal="right" wrapText="1"/>
    </xf>
    <xf applyBorder="1" applyAlignment="1" fillId="0" xfId="0" numFmtId="0" borderId="7" applyFont="1" fontId="3">
      <alignment horizontal="right" wrapText="1"/>
    </xf>
    <xf applyAlignment="1" fillId="0" xfId="0" numFmtId="0" borderId="2" applyFont="1" fontId="3">
      <alignment horizontal="right" wrapText="1"/>
    </xf>
    <xf applyBorder="1" applyAlignment="1" fillId="0" xfId="0" numFmtId="0" borderId="1" applyFont="1" fontId="5">
      <alignment horizontal="left" wrapText="1"/>
    </xf>
    <xf applyBorder="1" applyAlignment="1" fillId="0" xfId="0" numFmtId="0" borderId="8" applyFont="1" fontId="5">
      <alignment horizontal="left" wrapText="1"/>
    </xf>
    <xf applyBorder="1" applyAlignment="1" fillId="0" xfId="0" numFmtId="164" borderId="1" applyFont="1" fontId="4" applyNumberFormat="1">
      <alignment horizontal="right" wrapText="1"/>
    </xf>
    <xf applyBorder="1" applyAlignment="1" fillId="0" xfId="0" numFmtId="0" borderId="1" applyFont="1" fontId="4">
      <alignment horizontal="left" wrapText="1"/>
    </xf>
    <xf applyBorder="1" applyAlignment="1" fillId="0" xfId="0" numFmtId="0" borderId="1" applyFont="1" fontId="5">
      <alignment horizontal="left" wrapText="1"/>
    </xf>
    <xf applyBorder="1" applyAlignment="1" fillId="0" xfId="0" numFmtId="0" borderId="3" applyFont="1" fontId="3">
      <alignment horizontal="right" wrapText="1"/>
    </xf>
    <xf applyBorder="1" applyAlignment="1" fillId="0" xfId="0" numFmtId="0" borderId="4" applyFont="1" fontId="3">
      <alignment horizontal="right" wrapText="1"/>
    </xf>
    <xf applyBorder="1" applyAlignment="1" fillId="0" xfId="0" numFmtId="0" borderId="4" applyFont="1" fontId="3">
      <alignment wrapText="1"/>
    </xf>
    <xf applyBorder="1" applyAlignment="1" fillId="0" xfId="0" numFmtId="0" borderId="9" applyFont="1" fontId="3">
      <alignment horizontal="left" wrapText="1"/>
    </xf>
    <xf applyBorder="1" applyAlignment="1" fillId="0" xfId="0" numFmtId="0" borderId="10" applyFont="1" fontId="3">
      <alignment horizontal="right" wrapText="1"/>
    </xf>
    <xf applyBorder="1" applyAlignment="1" fillId="0" xfId="0" numFmtId="0" borderId="11" applyFont="1" fontId="3">
      <alignment horizontal="right" wrapText="1"/>
    </xf>
    <xf applyBorder="1" applyAlignment="1" fillId="0" xfId="0" numFmtId="0" borderId="11" applyFont="1" fontId="3">
      <alignment wrapText="1"/>
    </xf>
    <xf applyBorder="1" applyAlignment="1" fillId="0" xfId="0" numFmtId="0" borderId="5" applyFont="1" fontId="3">
      <alignment horizontal="center" wrapText="1"/>
    </xf>
    <xf applyBorder="1" applyAlignment="1" fillId="0" xfId="0" numFmtId="0" borderId="6" applyFont="1" fontId="3">
      <alignment horizontal="center" wrapText="1"/>
    </xf>
    <xf applyBorder="1" applyAlignment="1" fillId="0" xfId="0" numFmtId="164" borderId="1" applyFont="1" fontId="3" applyNumberFormat="1">
      <alignment wrapText="1"/>
    </xf>
    <xf applyBorder="1" applyAlignment="1" fillId="0" xfId="0" numFmtId="0" borderId="3" applyFont="1" fontId="4">
      <alignment horizontal="right" wrapText="1"/>
    </xf>
    <xf applyBorder="1" applyAlignment="1" fillId="0" xfId="0" numFmtId="0" borderId="4" applyFont="1" fontId="4">
      <alignment horizontal="right" wrapText="1"/>
    </xf>
    <xf applyBorder="1" applyAlignment="1" fillId="0" xfId="0" numFmtId="0" borderId="4" applyFont="1" fontId="4">
      <alignment wrapText="1"/>
    </xf>
    <xf applyBorder="1" applyAlignment="1" fillId="0" xfId="0" numFmtId="0" borderId="12" applyFont="1" fontId="3">
      <alignment horizontal="left" wrapText="1"/>
    </xf>
    <xf applyBorder="1" applyAlignment="1" fillId="0" xfId="0" numFmtId="164" borderId="5" applyFont="1" fontId="3" applyNumberFormat="1">
      <alignment horizontal="right" wrapText="1"/>
    </xf>
    <xf applyBorder="1" applyAlignment="1" fillId="0" xfId="0" numFmtId="164" borderId="6" applyFont="1" fontId="3" applyNumberFormat="1">
      <alignment horizontal="right" wrapText="1"/>
    </xf>
    <xf applyBorder="1" applyAlignment="1" fillId="0" xfId="0" numFmtId="164" borderId="12" applyFont="1" fontId="3" applyNumberFormat="1">
      <alignment horizontal="right" wrapText="1"/>
    </xf>
    <xf applyBorder="1" applyAlignment="1" fillId="0" xfId="0" numFmtId="0" borderId="13" applyFont="1" fontId="3">
      <alignment horizontal="left" wrapText="1"/>
    </xf>
    <xf applyBorder="1" applyAlignment="1" fillId="0" xfId="0" numFmtId="164" borderId="7" applyFont="1" fontId="3" applyNumberFormat="1">
      <alignment horizontal="right" wrapText="1"/>
    </xf>
    <xf applyAlignment="1" fillId="0" xfId="0" numFmtId="164" borderId="2" applyFont="1" fontId="3" applyNumberFormat="1">
      <alignment horizontal="right" wrapText="1"/>
    </xf>
    <xf applyBorder="1" applyAlignment="1" fillId="0" xfId="0" numFmtId="164" borderId="13" applyFont="1" fontId="3" applyNumberFormat="1">
      <alignment horizontal="right" wrapText="1"/>
    </xf>
    <xf applyBorder="1" applyAlignment="1" fillId="0" xfId="0" numFmtId="0" borderId="1" applyFont="1" fontId="3">
      <alignment wrapText="1"/>
    </xf>
    <xf applyBorder="1" applyAlignment="1" fillId="0" xfId="0" numFmtId="164" borderId="9" applyFont="1" fontId="3" applyNumberFormat="1">
      <alignment wrapText="1"/>
    </xf>
    <xf applyBorder="1" applyAlignment="1" fillId="0" xfId="0" numFmtId="0" borderId="14" applyFont="1" fontId="3">
      <alignment wrapText="1"/>
    </xf>
    <xf applyBorder="1" applyAlignment="1" fillId="0" xfId="0" numFmtId="0" borderId="12" applyFont="1" fontId="3">
      <alignment wrapText="1"/>
    </xf>
    <xf applyBorder="1" applyAlignment="1" fillId="0" xfId="0" numFmtId="0" borderId="15" applyFont="1" fontId="3">
      <alignment wrapText="1"/>
    </xf>
    <xf applyBorder="1" applyAlignment="1" fillId="0" xfId="0" numFmtId="0" borderId="13" applyFont="1" fontId="3">
      <alignment wrapText="1"/>
    </xf>
    <xf applyBorder="1" applyAlignment="1" fillId="0" xfId="0" numFmtId="0" borderId="8" applyFont="1" fontId="3">
      <alignment wrapText="1"/>
    </xf>
    <xf applyBorder="1" applyAlignment="1" fillId="0" xfId="0" numFmtId="0" borderId="16" applyFont="1" fontId="3">
      <alignment wrapText="1"/>
    </xf>
    <xf applyAlignment="1" fillId="0" xfId="0" numFmtId="164" borderId="2" applyFont="1" fontId="3" applyNumberFormat="1">
      <alignment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9.57"/>
    <col min="2" customWidth="1" max="2" width="8.71"/>
    <col min="3" customWidth="1" max="3" width="17.43"/>
    <col min="4" customWidth="1" max="4" width="15.43"/>
    <col min="5" customWidth="1" max="5" width="12.29"/>
    <col min="6" customWidth="1" max="6" width="24.0"/>
    <col min="7" customWidth="1" max="7" width="10.43"/>
    <col min="8" customWidth="1" max="8" width="29.57"/>
    <col min="9" customWidth="1" max="9" width="11.86"/>
    <col min="10" customWidth="1" max="10" width="20.71"/>
    <col min="11" customWidth="1" max="11" width="21.0"/>
    <col min="12" customWidth="1" max="13" width="17.14"/>
    <col min="14" customWidth="1" max="14" width="46.43"/>
  </cols>
  <sheetData>
    <row customHeight="1" r="1" ht="12.75">
      <c t="s" s="1" r="A1">
        <v>0</v>
      </c>
      <c t="s" s="2" r="B1">
        <v>1</v>
      </c>
      <c t="s" s="3" r="C1">
        <v>2</v>
      </c>
      <c t="s" s="4" r="D1">
        <v>3</v>
      </c>
      <c t="s" s="5" r="E1">
        <v>4</v>
      </c>
      <c t="s" s="5" r="F1">
        <v>5</v>
      </c>
      <c t="s" s="2" r="G1">
        <v>6</v>
      </c>
      <c s="6" r="H1"/>
      <c s="7" r="I1"/>
      <c s="7" r="J1"/>
      <c s="8" r="K1"/>
      <c s="8" r="N1"/>
    </row>
    <row customHeight="1" r="2" ht="12.75">
      <c t="s" s="9" r="A2">
        <v>7</v>
      </c>
      <c s="10" r="H2"/>
      <c s="11" r="I2"/>
      <c s="12" r="J2"/>
      <c s="8" r="K2"/>
      <c s="8" r="N2"/>
    </row>
    <row customHeight="1" r="3" ht="12.75">
      <c t="s" s="13" r="A3">
        <v>8</v>
      </c>
      <c s="14" r="B3">
        <v>0.0</v>
      </c>
      <c s="15" r="C3">
        <v>6.0</v>
      </c>
      <c s="16" r="D3">
        <v>12.0</v>
      </c>
      <c t="str" s="17" r="E3">
        <f ref="E3:E8" t="shared" si="1">B3*C3*D3</f>
        <v>$0.00</v>
      </c>
      <c s="18" r="F3">
        <v>12000.0</v>
      </c>
      <c t="str" s="19" r="G3">
        <f ref="G3:G7" t="shared" si="2">E3+F3</f>
        <v>$12,000.00</v>
      </c>
      <c s="20" r="H3"/>
      <c s="21" r="I3"/>
      <c s="8" r="J3"/>
      <c s="8" r="K3"/>
      <c s="8" r="N3"/>
    </row>
    <row customHeight="1" r="4" ht="12.75">
      <c t="s" s="13" r="A4">
        <v>9</v>
      </c>
      <c s="14" r="B4">
        <v>20.0</v>
      </c>
      <c s="15" r="C4">
        <v>6.0</v>
      </c>
      <c s="16" r="D4">
        <v>12.0</v>
      </c>
      <c t="str" s="17" r="E4">
        <f t="shared" si="1"/>
        <v>$1,440.00</v>
      </c>
      <c s="18" r="F4">
        <v>0.0</v>
      </c>
      <c t="str" s="19" r="G4">
        <f t="shared" si="2"/>
        <v>$1,440.00</v>
      </c>
      <c s="20" r="H4"/>
      <c s="21" r="I4"/>
      <c s="8" r="J4"/>
      <c s="8" r="K4"/>
      <c s="8" r="N4"/>
    </row>
    <row customHeight="1" r="5" ht="12.75">
      <c t="s" s="13" r="A5">
        <v>10</v>
      </c>
      <c s="14" r="B5">
        <v>50.0</v>
      </c>
      <c s="15" r="C5">
        <v>6.0</v>
      </c>
      <c s="16" r="D5">
        <v>12.0</v>
      </c>
      <c t="str" s="17" r="E5">
        <f t="shared" si="1"/>
        <v>$3,600.00</v>
      </c>
      <c s="18" r="F5">
        <v>0.0</v>
      </c>
      <c t="str" s="19" r="G5">
        <f t="shared" si="2"/>
        <v>$3,600.00</v>
      </c>
      <c s="20" r="H5"/>
      <c s="21" r="I5"/>
      <c s="8" r="J5"/>
      <c s="8" r="K5"/>
      <c s="8" r="N5"/>
    </row>
    <row customHeight="1" r="6" ht="12.75">
      <c t="s" s="22" r="A6">
        <v>11</v>
      </c>
      <c s="14" r="B6">
        <v>0.0</v>
      </c>
      <c s="15" r="C6">
        <v>6.0</v>
      </c>
      <c s="16" r="D6">
        <v>12.0</v>
      </c>
      <c t="str" s="17" r="E6">
        <f t="shared" si="1"/>
        <v>$0.00</v>
      </c>
      <c s="18" r="F6">
        <v>12000.0</v>
      </c>
      <c t="str" s="19" r="G6">
        <f t="shared" si="2"/>
        <v>$12,000.00</v>
      </c>
      <c s="20" r="H6"/>
      <c s="21" r="I6"/>
      <c s="8" r="J6"/>
      <c s="8" r="K6"/>
      <c s="8" r="N6"/>
    </row>
    <row customHeight="1" r="7" ht="12.75">
      <c t="s" s="23" r="A7">
        <v>12</v>
      </c>
      <c s="14" r="B7">
        <v>15.0</v>
      </c>
      <c s="15" r="C7">
        <v>6.0</v>
      </c>
      <c s="16" r="D7">
        <v>12.0</v>
      </c>
      <c t="str" s="17" r="E7">
        <f t="shared" si="1"/>
        <v>$1,080.00</v>
      </c>
      <c s="18" r="F7">
        <v>240.0</v>
      </c>
      <c t="str" s="19" r="G7">
        <f t="shared" si="2"/>
        <v>$1,320.00</v>
      </c>
      <c s="20" r="H7"/>
      <c s="21" r="I7"/>
      <c s="8" r="J7"/>
      <c s="8" r="K7"/>
      <c s="8" r="N7"/>
    </row>
    <row customHeight="1" r="8" ht="12.75">
      <c t="s" s="9" r="A8">
        <v>13</v>
      </c>
      <c t="str" s="19" r="B8">
        <f>SUM(B3:B7)</f>
        <v>$85.00</v>
      </c>
      <c s="15" r="C8">
        <v>6.0</v>
      </c>
      <c s="16" r="D8">
        <v>12.0</v>
      </c>
      <c t="str" s="17" r="E8">
        <f t="shared" si="1"/>
        <v>$6,120.00</v>
      </c>
      <c t="str" s="19" r="F8">
        <f>sum(F3:F7)</f>
        <v>$24,240.00</v>
      </c>
      <c t="str" s="24" r="G8">
        <f>SUM(G3:G7)</f>
        <v>$30,360.00</v>
      </c>
      <c s="20" r="H8"/>
      <c s="21" r="I8"/>
      <c s="8" r="J8"/>
      <c s="8" r="K8"/>
      <c s="8" r="N8"/>
    </row>
    <row customHeight="1" r="9" ht="12.75">
      <c t="s" s="25" r="A9">
        <v>14</v>
      </c>
      <c s="20" r="H9"/>
      <c s="21" r="I9"/>
      <c s="8" r="J9"/>
      <c s="8" r="K9"/>
      <c s="8" r="N9"/>
    </row>
    <row customHeight="1" r="10" ht="12.75">
      <c t="s" s="13" r="A10">
        <v>15</v>
      </c>
      <c s="14" r="B10">
        <v>25.0</v>
      </c>
      <c s="15" r="C10">
        <v>6.0</v>
      </c>
      <c s="16" r="D10">
        <v>12.0</v>
      </c>
      <c t="str" s="17" r="E10">
        <f ref="E10:E17" t="shared" si="3">B10*C10*D10</f>
        <v>$1,800.00</v>
      </c>
      <c s="18" r="F10">
        <v>25000.0</v>
      </c>
      <c t="str" s="19" r="G10">
        <f ref="G10:G15" t="shared" si="4">E10+F10</f>
        <v>$26,800.00</v>
      </c>
      <c s="20" r="H10"/>
      <c s="21" r="I10"/>
      <c s="8" r="J10"/>
      <c s="8" r="K10"/>
      <c s="8" r="N10"/>
    </row>
    <row customHeight="1" r="11" ht="12.75">
      <c t="s" s="13" r="A11">
        <v>16</v>
      </c>
      <c s="14" r="B11">
        <v>50.0</v>
      </c>
      <c s="15" r="C11">
        <v>6.0</v>
      </c>
      <c s="16" r="D11">
        <v>12.0</v>
      </c>
      <c t="str" s="17" r="E11">
        <f t="shared" si="3"/>
        <v>$3,600.00</v>
      </c>
      <c s="18" r="F11">
        <v>0.0</v>
      </c>
      <c t="str" s="19" r="G11">
        <f t="shared" si="4"/>
        <v>$3,600.00</v>
      </c>
      <c s="20" r="H11"/>
      <c s="21" r="I11"/>
      <c s="8" r="J11"/>
      <c s="8" r="K11"/>
      <c s="8" r="N11"/>
    </row>
    <row customHeight="1" r="12" ht="12.75">
      <c t="s" s="13" r="A12">
        <v>17</v>
      </c>
      <c s="14" r="B12">
        <v>50.0</v>
      </c>
      <c s="15" r="C12">
        <v>6.0</v>
      </c>
      <c s="16" r="D12">
        <v>12.0</v>
      </c>
      <c t="str" s="17" r="E12">
        <f t="shared" si="3"/>
        <v>$3,600.00</v>
      </c>
      <c s="18" r="F12">
        <v>0.0</v>
      </c>
      <c t="str" s="19" r="G12">
        <f t="shared" si="4"/>
        <v>$3,600.00</v>
      </c>
      <c s="20" r="H12"/>
      <c s="21" r="I12"/>
      <c s="8" r="J12"/>
      <c s="8" r="K12"/>
      <c s="8" r="N12"/>
    </row>
    <row customHeight="1" r="13" ht="12.75">
      <c t="s" s="26" r="A13">
        <v>18</v>
      </c>
      <c s="14" r="B13">
        <v>0.0</v>
      </c>
      <c s="15" r="C13">
        <v>6.0</v>
      </c>
      <c s="16" r="D13">
        <v>12.0</v>
      </c>
      <c t="str" s="17" r="E13">
        <f t="shared" si="3"/>
        <v>$0.00</v>
      </c>
      <c s="18" r="F13">
        <v>250.0</v>
      </c>
      <c t="str" s="19" r="G13">
        <f t="shared" si="4"/>
        <v>$250.00</v>
      </c>
      <c s="20" r="H13"/>
      <c s="21" r="I13"/>
      <c s="8" r="J13"/>
      <c s="8" r="K13"/>
      <c s="8" r="N13"/>
    </row>
    <row customHeight="1" r="14" ht="12.75">
      <c t="s" s="26" r="A14">
        <v>19</v>
      </c>
      <c s="14" r="B14">
        <v>0.0</v>
      </c>
      <c s="15" r="C14">
        <v>6.0</v>
      </c>
      <c s="16" r="D14">
        <v>12.0</v>
      </c>
      <c t="str" s="17" r="E14">
        <f t="shared" si="3"/>
        <v>$0.00</v>
      </c>
      <c s="18" r="F14">
        <v>250.0</v>
      </c>
      <c t="str" s="19" r="G14">
        <f t="shared" si="4"/>
        <v>$250.00</v>
      </c>
      <c s="20" r="H14"/>
      <c s="21" r="I14"/>
      <c s="8" r="J14"/>
      <c s="8" r="K14"/>
      <c s="8" r="N14"/>
    </row>
    <row customHeight="1" r="15" ht="12.75">
      <c t="s" s="26" r="A15">
        <v>20</v>
      </c>
      <c s="14" r="B15">
        <v>0.0</v>
      </c>
      <c s="15" r="C15">
        <v>6.0</v>
      </c>
      <c s="16" r="D15">
        <v>12.0</v>
      </c>
      <c t="str" s="17" r="E15">
        <f t="shared" si="3"/>
        <v>$0.00</v>
      </c>
      <c s="18" r="F15">
        <v>250.0</v>
      </c>
      <c t="str" s="19" r="G15">
        <f t="shared" si="4"/>
        <v>$250.00</v>
      </c>
      <c s="20" r="H15"/>
      <c s="21" r="I15"/>
      <c s="8" r="J15"/>
      <c s="8" r="K15"/>
      <c s="8" r="N15"/>
    </row>
    <row customHeight="1" r="16" ht="12.75">
      <c t="s" s="9" r="A16">
        <v>21</v>
      </c>
      <c t="str" s="19" r="B16">
        <f>SUM(B10:B15)</f>
        <v>$125.00</v>
      </c>
      <c s="15" r="C16">
        <v>6.0</v>
      </c>
      <c s="16" r="D16">
        <v>12.0</v>
      </c>
      <c t="str" s="17" r="E16">
        <f t="shared" si="3"/>
        <v>$9,000.00</v>
      </c>
      <c t="str" s="19" r="F16">
        <f ref="F16:G16" t="shared" si="5">SUM(F10:F15)</f>
        <v>$25,750.00</v>
      </c>
      <c t="str" s="24" r="G16">
        <f t="shared" si="5"/>
        <v>$34,750.00</v>
      </c>
      <c s="20" r="H16"/>
      <c s="21" r="I16"/>
      <c s="8" r="J16"/>
      <c s="8" r="K16"/>
      <c s="8" r="N16"/>
    </row>
    <row customHeight="1" r="17" ht="12.75">
      <c t="s" s="9" r="A17">
        <v>22</v>
      </c>
      <c t="str" s="19" r="B17">
        <f>B8+B16</f>
        <v>$210.00</v>
      </c>
      <c s="15" r="C17">
        <v>6.0</v>
      </c>
      <c s="16" r="D17">
        <v>12.0</v>
      </c>
      <c t="str" s="17" r="E17">
        <f t="shared" si="3"/>
        <v>$15,120.00</v>
      </c>
      <c t="str" s="19" r="F17">
        <f ref="F17:G17" t="shared" si="6">F8+F16</f>
        <v>$49,990.00</v>
      </c>
      <c t="str" s="24" r="G17">
        <f t="shared" si="6"/>
        <v>$65,110.00</v>
      </c>
      <c s="27" r="H17"/>
      <c s="28" r="I17"/>
      <c s="29" r="J17"/>
      <c s="8" r="K17"/>
      <c s="8" r="N17"/>
    </row>
    <row customHeight="1" r="18" ht="12.75">
      <c s="30" r="A18"/>
      <c s="31" r="H18"/>
      <c s="32" r="I18"/>
      <c s="33" r="J18"/>
      <c s="8" r="K18"/>
      <c s="8" r="N18"/>
    </row>
    <row customHeight="1" r="19" ht="12.75">
      <c t="s" s="1" r="A19">
        <v>23</v>
      </c>
      <c t="s" s="2" r="B19">
        <v>24</v>
      </c>
      <c t="s" s="3" r="C19">
        <v>25</v>
      </c>
      <c t="s" s="2" r="D19">
        <v>26</v>
      </c>
      <c t="s" s="3" r="E19">
        <v>27</v>
      </c>
      <c t="s" s="5" r="F19">
        <v>28</v>
      </c>
      <c t="s" s="2" r="G19">
        <v>29</v>
      </c>
      <c s="34" r="H19"/>
      <c s="35" r="I19"/>
      <c s="35" r="J19"/>
      <c s="8" r="K19"/>
      <c s="8" r="N19"/>
    </row>
    <row customHeight="1" r="20" ht="12.75">
      <c t="s" s="9" r="A20">
        <v>30</v>
      </c>
      <c s="27" r="H20"/>
      <c s="28" r="I20"/>
      <c s="29" r="J20"/>
      <c s="8" r="K20"/>
      <c s="8" r="N20"/>
    </row>
    <row customHeight="1" r="21" ht="12.75">
      <c t="s" s="13" r="A21">
        <v>31</v>
      </c>
      <c s="14" r="B21">
        <v>0.0</v>
      </c>
      <c s="14" r="C21">
        <v>0.0</v>
      </c>
      <c s="14" r="D21">
        <v>0.0</v>
      </c>
      <c t="str" s="19" r="E21">
        <f ref="E21:E25" t="shared" si="7">G3-F21-sum(B21:D21)</f>
        <v>$0.00</v>
      </c>
      <c t="str" s="18" r="F21">
        <f ref="F21:F25" t="shared" si="8">F3</f>
        <v>$12,000.00</v>
      </c>
      <c t="str" s="36" r="G21">
        <f ref="G21:G26" t="shared" si="9">sum(B21:F21)</f>
        <v>$12,000.00</v>
      </c>
      <c s="10" r="H21"/>
      <c s="11" r="I21"/>
      <c s="12" r="J21"/>
      <c s="8" r="K21"/>
      <c s="8" r="N21"/>
    </row>
    <row customHeight="1" r="22" ht="12.75">
      <c t="s" s="13" r="A22">
        <v>32</v>
      </c>
      <c s="14" r="B22">
        <v>600.0</v>
      </c>
      <c s="14" r="C22">
        <v>600.0</v>
      </c>
      <c s="14" r="D22">
        <v>240.0</v>
      </c>
      <c t="str" s="19" r="E22">
        <f t="shared" si="7"/>
        <v>$0.00</v>
      </c>
      <c t="str" s="18" r="F22">
        <f t="shared" si="8"/>
        <v>$0.00</v>
      </c>
      <c t="str" s="36" r="G22">
        <f t="shared" si="9"/>
        <v>$1,440.00</v>
      </c>
      <c s="20" r="H22"/>
      <c s="21" r="I22"/>
      <c s="8" r="J22"/>
      <c s="8" r="K22"/>
      <c s="8" r="N22"/>
    </row>
    <row customHeight="1" r="23" ht="12.75">
      <c t="s" s="13" r="A23">
        <v>33</v>
      </c>
      <c t="str" s="19" r="B23">
        <f ref="B23:C23" t="shared" si="10">B26-B22</f>
        <v>$650.00</v>
      </c>
      <c t="str" s="19" r="C23">
        <f t="shared" si="10"/>
        <v>$650.00</v>
      </c>
      <c s="14" r="D23">
        <v>2300.0</v>
      </c>
      <c t="str" s="19" r="E23">
        <f t="shared" si="7"/>
        <v>$0.00</v>
      </c>
      <c t="str" s="18" r="F23">
        <f t="shared" si="8"/>
        <v>$0.00</v>
      </c>
      <c t="str" s="36" r="G23">
        <f t="shared" si="9"/>
        <v>$3,600.00</v>
      </c>
      <c s="20" r="H23"/>
      <c s="21" r="I23"/>
      <c s="8" r="J23"/>
      <c s="8" r="K23"/>
      <c s="8" r="N23"/>
    </row>
    <row customHeight="1" r="24" ht="12.75">
      <c t="s" s="22" r="A24">
        <v>34</v>
      </c>
      <c s="14" r="B24">
        <v>0.0</v>
      </c>
      <c s="14" r="C24">
        <v>0.0</v>
      </c>
      <c s="14" r="D24">
        <v>0.0</v>
      </c>
      <c t="str" s="19" r="E24">
        <f t="shared" si="7"/>
        <v>$0.00</v>
      </c>
      <c t="str" s="18" r="F24">
        <f t="shared" si="8"/>
        <v>$12,000.00</v>
      </c>
      <c t="str" s="36" r="G24">
        <f t="shared" si="9"/>
        <v>$12,000.00</v>
      </c>
      <c s="20" r="H24"/>
      <c s="21" r="I24"/>
      <c s="8" r="J24"/>
      <c s="8" r="K24"/>
      <c s="8" r="N24"/>
    </row>
    <row customHeight="1" r="25" ht="12.75">
      <c t="s" s="23" r="A25">
        <v>35</v>
      </c>
      <c s="14" r="B25">
        <v>0.0</v>
      </c>
      <c s="14" r="C25">
        <v>0.0</v>
      </c>
      <c s="14" r="D25">
        <v>1080.0</v>
      </c>
      <c t="str" s="19" r="E25">
        <f t="shared" si="7"/>
        <v>$0.00</v>
      </c>
      <c t="str" s="18" r="F25">
        <f t="shared" si="8"/>
        <v>$240.00</v>
      </c>
      <c t="str" s="36" r="G25">
        <f t="shared" si="9"/>
        <v>$1,320.00</v>
      </c>
      <c s="20" r="H25"/>
      <c s="21" r="I25"/>
      <c s="8" r="J25"/>
      <c s="8" r="K25"/>
      <c s="8" r="N25"/>
    </row>
    <row customHeight="1" r="26" ht="12.75">
      <c t="s" s="9" r="A26">
        <v>36</v>
      </c>
      <c t="str" s="19" r="B26">
        <f ref="B26:C26" t="shared" si="11">B35/2</f>
        <v>$1,250.00</v>
      </c>
      <c t="str" s="19" r="C26">
        <f t="shared" si="11"/>
        <v>$1,250.00</v>
      </c>
      <c t="str" s="19" r="D26">
        <f ref="D26:F26" t="shared" si="12">sum(D21:D25)</f>
        <v>$3,620.00</v>
      </c>
      <c t="str" s="19" r="E26">
        <f t="shared" si="12"/>
        <v>$0.00</v>
      </c>
      <c t="str" s="19" r="F26">
        <f t="shared" si="12"/>
        <v>$24,240.00</v>
      </c>
      <c t="str" s="24" r="G26">
        <f t="shared" si="9"/>
        <v>$30,360.00</v>
      </c>
      <c s="20" r="H26"/>
      <c s="21" r="I26"/>
      <c s="8" r="J26"/>
      <c s="8" r="K26"/>
      <c s="8" r="N26"/>
    </row>
    <row customHeight="1" r="27" ht="12.75">
      <c t="s" s="9" r="A27">
        <v>37</v>
      </c>
      <c s="37" r="H27"/>
      <c s="38" r="I27"/>
      <c s="39" r="J27"/>
      <c s="8" r="K27"/>
      <c s="8" r="N27"/>
    </row>
    <row customHeight="1" r="28" ht="12.75">
      <c t="s" s="13" r="A28">
        <v>38</v>
      </c>
      <c s="14" r="B28">
        <v>0.0</v>
      </c>
      <c s="14" r="C28">
        <v>0.0</v>
      </c>
      <c s="14" r="D28">
        <v>1800.0</v>
      </c>
      <c t="str" s="19" r="E28">
        <f ref="E28:E33" t="shared" si="14">G10-F28-sum(B28:D28)</f>
        <v>$0.00</v>
      </c>
      <c t="str" s="18" r="F28">
        <f ref="F28:F33" t="shared" si="15">F10</f>
        <v>$25,000.00</v>
      </c>
      <c t="str" s="36" r="G28">
        <f ref="G28:G34" t="shared" si="16">sum(B28:F28)</f>
        <v>$26,800.00</v>
      </c>
      <c s="10" r="H28"/>
      <c s="11" r="I28"/>
      <c s="12" r="J28"/>
      <c s="8" r="K28"/>
      <c s="8" r="N28"/>
    </row>
    <row customHeight="1" r="29" ht="12.75">
      <c t="s" s="13" r="A29">
        <v>39</v>
      </c>
      <c t="str" s="19" r="B29">
        <f ref="B29:C29" t="shared" si="13">B$34/2</f>
        <v>$625.00</v>
      </c>
      <c t="str" s="19" r="C29">
        <f t="shared" si="13"/>
        <v>$625.00</v>
      </c>
      <c t="str" s="19" r="D29">
        <f ref="D29:D30" t="shared" si="18">(D$34-D$28)/2</f>
        <v>$2,268.98</v>
      </c>
      <c t="str" s="19" r="E29">
        <f t="shared" si="14"/>
        <v>$81.02</v>
      </c>
      <c t="str" s="18" r="F29">
        <f t="shared" si="15"/>
        <v>$0.00</v>
      </c>
      <c t="str" s="36" r="G29">
        <f t="shared" si="16"/>
        <v>$3,600.00</v>
      </c>
      <c s="20" r="H29"/>
      <c s="21" r="I29"/>
      <c s="8" r="J29"/>
      <c s="8" r="K29"/>
      <c s="8" r="N29"/>
    </row>
    <row customHeight="1" r="30" ht="12.75">
      <c t="s" s="13" r="A30">
        <v>40</v>
      </c>
      <c t="str" s="19" r="B30">
        <f ref="B30:C30" t="shared" si="17">B$34/2</f>
        <v>$625.00</v>
      </c>
      <c t="str" s="19" r="C30">
        <f t="shared" si="17"/>
        <v>$625.00</v>
      </c>
      <c t="str" s="19" r="D30">
        <f t="shared" si="18"/>
        <v>$2,268.98</v>
      </c>
      <c t="str" s="19" r="E30">
        <f t="shared" si="14"/>
        <v>$81.02</v>
      </c>
      <c t="str" s="18" r="F30">
        <f t="shared" si="15"/>
        <v>$0.00</v>
      </c>
      <c t="str" s="36" r="G30">
        <f t="shared" si="16"/>
        <v>$3,600.00</v>
      </c>
      <c s="20" r="H30"/>
      <c s="21" r="I30"/>
      <c s="8" r="J30"/>
      <c s="8" r="K30"/>
      <c s="8" r="N30"/>
    </row>
    <row customHeight="1" r="31" ht="12.75">
      <c t="s" s="26" r="A31">
        <v>41</v>
      </c>
      <c s="14" r="B31">
        <v>0.0</v>
      </c>
      <c s="14" r="C31">
        <v>0.0</v>
      </c>
      <c s="14" r="D31">
        <v>0.0</v>
      </c>
      <c t="str" s="19" r="E31">
        <f t="shared" si="14"/>
        <v>$0.00</v>
      </c>
      <c t="str" s="18" r="F31">
        <f t="shared" si="15"/>
        <v>$250.00</v>
      </c>
      <c t="str" s="36" r="G31">
        <f t="shared" si="16"/>
        <v>$250.00</v>
      </c>
      <c s="20" r="H31"/>
      <c s="21" r="I31"/>
      <c s="8" r="J31"/>
      <c s="8" r="K31"/>
      <c s="8" r="N31"/>
    </row>
    <row customHeight="1" r="32" ht="12.75">
      <c t="s" s="26" r="A32">
        <v>42</v>
      </c>
      <c s="14" r="B32">
        <v>0.0</v>
      </c>
      <c s="14" r="C32">
        <v>0.0</v>
      </c>
      <c s="14" r="D32">
        <v>0.0</v>
      </c>
      <c t="str" s="19" r="E32">
        <f t="shared" si="14"/>
        <v>$0.00</v>
      </c>
      <c t="str" s="18" r="F32">
        <f t="shared" si="15"/>
        <v>$250.00</v>
      </c>
      <c t="str" s="36" r="G32">
        <f t="shared" si="16"/>
        <v>$250.00</v>
      </c>
      <c s="20" r="H32"/>
      <c s="21" r="I32"/>
      <c s="8" r="J32"/>
      <c s="8" r="K32"/>
      <c s="8" r="N32"/>
    </row>
    <row customHeight="1" r="33" ht="12.75">
      <c t="s" s="26" r="A33">
        <v>43</v>
      </c>
      <c s="14" r="B33">
        <v>0.0</v>
      </c>
      <c s="14" r="C33">
        <v>0.0</v>
      </c>
      <c s="14" r="D33">
        <v>0.0</v>
      </c>
      <c t="str" s="19" r="E33">
        <f t="shared" si="14"/>
        <v>$0.00</v>
      </c>
      <c t="str" s="18" r="F33">
        <f t="shared" si="15"/>
        <v>$250.00</v>
      </c>
      <c t="str" s="36" r="G33">
        <f t="shared" si="16"/>
        <v>$250.00</v>
      </c>
      <c s="20" r="H33"/>
      <c s="21" r="I33"/>
      <c s="8" r="J33"/>
      <c s="8" r="K33"/>
      <c s="8" r="N33"/>
    </row>
    <row customHeight="1" r="34" ht="12.75">
      <c t="s" s="9" r="A34">
        <v>44</v>
      </c>
      <c t="str" s="19" r="B34">
        <f ref="B34:C34" t="shared" si="19">B35/2</f>
        <v>$1,250.00</v>
      </c>
      <c t="str" s="19" r="C34">
        <f t="shared" si="19"/>
        <v>$1,250.00</v>
      </c>
      <c t="str" s="19" r="D34">
        <f>D35-D26</f>
        <v>$6,337.95</v>
      </c>
      <c t="str" s="19" r="E34">
        <f>sum(E28:E33)</f>
        <v>$162.05</v>
      </c>
      <c t="str" s="19" r="F34">
        <f>SUM(F28:F33)</f>
        <v>$25,750.00</v>
      </c>
      <c t="str" s="24" r="G34">
        <f t="shared" si="16"/>
        <v>$34,750.00</v>
      </c>
      <c s="20" r="H34"/>
      <c s="21" r="I34"/>
      <c s="8" r="J34"/>
      <c s="8" r="K34"/>
      <c s="8" r="N34"/>
    </row>
    <row customHeight="1" r="35" ht="12.75">
      <c t="s" s="9" r="A35">
        <v>45</v>
      </c>
      <c s="14" r="B35">
        <v>2500.0</v>
      </c>
      <c s="14" r="C35">
        <v>2500.0</v>
      </c>
      <c t="str" s="19" r="D35">
        <f>Income!D2</f>
        <v>$9,957.95</v>
      </c>
      <c t="str" s="19" r="E35">
        <f>G17-F17-sum(B35:D35)</f>
        <v>$162.05</v>
      </c>
      <c t="str" s="19" r="F35">
        <f ref="F35:G35" t="shared" si="20">F26+F34</f>
        <v>$49,990.00</v>
      </c>
      <c t="str" s="24" r="G35">
        <f t="shared" si="20"/>
        <v>$65,110.00</v>
      </c>
      <c s="27" r="H35"/>
      <c s="28" r="I35"/>
      <c s="29" r="J35"/>
      <c s="8" r="K35"/>
      <c s="8" r="N35"/>
    </row>
    <row customHeight="1" r="36" ht="12.75">
      <c s="40" r="A36"/>
      <c s="41" r="B36"/>
      <c s="11" r="C36"/>
      <c s="42" r="D36"/>
      <c s="11" r="E36"/>
      <c s="42" r="F36"/>
      <c s="43" r="G36"/>
      <c s="10" r="H36"/>
      <c s="11" r="I36"/>
      <c s="12" r="J36"/>
      <c s="8" r="K36"/>
      <c s="8" r="N36"/>
    </row>
    <row customHeight="1" r="37" ht="12.75">
      <c s="44" r="A37"/>
      <c s="45" r="B37"/>
      <c s="21" r="C37"/>
      <c s="46" r="D37"/>
      <c s="21" r="E37"/>
      <c s="46" r="F37"/>
      <c s="47" r="G37"/>
      <c s="20" r="H37"/>
      <c s="21" r="I37"/>
      <c s="8" r="J37"/>
      <c s="8" r="K37"/>
      <c s="8" r="N37"/>
    </row>
  </sheetData>
  <mergeCells count="5">
    <mergeCell ref="A2:G2"/>
    <mergeCell ref="A9:G9"/>
    <mergeCell ref="A18:G18"/>
    <mergeCell ref="A20:G20"/>
    <mergeCell ref="A27:G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7.14"/>
    <col min="2" customWidth="1" max="2" width="8.29"/>
    <col min="3" customWidth="1" max="3" width="17.43"/>
    <col min="4" customWidth="1" max="4" width="15.43"/>
    <col min="5" customWidth="1" max="5" width="11.29"/>
    <col min="6" customWidth="1" max="6" width="17.14"/>
  </cols>
  <sheetData>
    <row customHeight="1" r="1" ht="12.75">
      <c t="s" s="1" r="A1">
        <v>46</v>
      </c>
      <c t="s" s="3" r="B1">
        <v>47</v>
      </c>
      <c t="s" s="3" r="C1">
        <v>48</v>
      </c>
      <c t="s" s="3" r="D1">
        <v>49</v>
      </c>
      <c t="s" s="3" r="E1">
        <v>50</v>
      </c>
    </row>
    <row customHeight="1" r="2" ht="12.75">
      <c t="s" s="48" r="A2">
        <v>51</v>
      </c>
      <c t="str" s="36" r="B2">
        <f>Budget!B35</f>
        <v>$2,500.00</v>
      </c>
      <c t="str" s="36" r="C2">
        <f>Budget!C35</f>
        <v>$2,500.00</v>
      </c>
      <c t="str" s="36" r="D2">
        <f>SUM(D3:D8)</f>
        <v>$9,957.95</v>
      </c>
      <c t="str" s="49" r="E2">
        <f>Budget!E35</f>
        <v>$162.05</v>
      </c>
    </row>
    <row customHeight="1" r="3" ht="12.75">
      <c t="s" s="50" r="A3">
        <v>52</v>
      </c>
      <c s="50" r="B3"/>
      <c s="50" r="C3"/>
      <c t="str" s="36" r="D3">
        <f>25*12</f>
        <v>$300.00</v>
      </c>
      <c s="51" r="E3"/>
    </row>
    <row customHeight="1" r="4" ht="12.75">
      <c s="52" r="A4"/>
      <c s="52" r="B4"/>
      <c s="52" r="C4"/>
      <c t="str" s="36" r="D4">
        <f>20*12</f>
        <v>$240.00</v>
      </c>
      <c s="53" r="E4"/>
    </row>
    <row customHeight="1" r="5" ht="12.75">
      <c s="52" r="A5"/>
      <c s="52" r="B5"/>
      <c s="52" r="C5"/>
      <c t="str" s="18" r="D5">
        <f>96.32*12</f>
        <v>$1,155.84</v>
      </c>
      <c s="53" r="E5"/>
    </row>
    <row customHeight="1" r="6" ht="12.75">
      <c s="52" r="A6"/>
      <c s="52" r="B6"/>
      <c s="52" r="C6"/>
      <c t="str" s="18" r="D6">
        <f>200*12</f>
        <v>$2,400.00</v>
      </c>
      <c s="53" r="E6"/>
    </row>
    <row customHeight="1" r="7" ht="12.75">
      <c s="52" r="A7"/>
      <c s="52" r="B7"/>
      <c s="52" r="C7"/>
      <c t="str" s="18" r="D7">
        <f>10*12</f>
        <v>$120.00</v>
      </c>
      <c s="53" r="E7"/>
    </row>
    <row customHeight="1" r="8" ht="12.75">
      <c s="54" r="A8"/>
      <c s="54" r="B8"/>
      <c s="54" r="C8"/>
      <c s="18" r="D8">
        <v>5742.11</v>
      </c>
      <c s="55" r="E8"/>
    </row>
    <row customHeight="1" r="9" ht="12.75">
      <c s="8" r="A9"/>
      <c s="8" r="B9"/>
      <c s="8" r="C9"/>
      <c s="8" r="D9"/>
      <c s="8" r="E9"/>
    </row>
    <row customHeight="1" r="10" ht="12.75">
      <c s="8" r="A10"/>
      <c s="8" r="B10"/>
      <c s="8" r="C10"/>
      <c s="8" r="D10"/>
      <c s="8" r="E10"/>
    </row>
    <row customHeight="1" r="11" ht="12.75">
      <c s="8" r="A11"/>
      <c s="8" r="B11"/>
      <c s="8" r="C11"/>
      <c s="8" r="D11"/>
      <c s="56" r="E11"/>
    </row>
    <row customHeight="1" r="12" ht="12.75">
      <c s="8" r="A12"/>
      <c s="8" r="B12"/>
      <c s="8" r="C12"/>
      <c s="8" r="D12"/>
      <c s="8" r="E12"/>
    </row>
    <row customHeight="1" r="13" ht="12.75">
      <c s="8" r="A13"/>
      <c s="8" r="B13"/>
      <c s="8" r="C13"/>
      <c s="8" r="D13"/>
      <c s="8" r="E13"/>
    </row>
    <row customHeight="1" r="14" ht="12.75">
      <c s="8" r="A14"/>
      <c s="8" r="B14"/>
      <c s="8" r="C14"/>
      <c s="8" r="D14"/>
      <c s="8" r="E14"/>
    </row>
    <row customHeight="1" r="15" ht="12.75">
      <c s="8" r="A15"/>
      <c s="8" r="B15"/>
      <c s="8" r="C15"/>
      <c s="8" r="D15"/>
      <c s="8" r="E15"/>
    </row>
    <row customHeight="1" r="16" ht="12.75">
      <c s="8" r="A16"/>
      <c s="8" r="B16"/>
      <c s="8" r="C16"/>
      <c s="8" r="D16"/>
      <c s="8" r="E16"/>
    </row>
    <row customHeight="1" r="17" ht="12.75">
      <c s="8" r="A17"/>
      <c s="8" r="B17"/>
      <c s="8" r="C17"/>
      <c s="8" r="D17"/>
      <c s="8" r="E17"/>
    </row>
    <row customHeight="1" r="18" ht="12.75">
      <c s="8" r="A18"/>
      <c s="8" r="B18"/>
      <c s="8" r="C18"/>
      <c s="8" r="D18"/>
      <c s="8" r="E18"/>
    </row>
    <row customHeight="1" r="19" ht="12.75">
      <c s="8" r="A19"/>
      <c s="8" r="B19"/>
      <c s="8" r="C19"/>
      <c s="8" r="D19"/>
      <c s="8" r="E19"/>
    </row>
    <row customHeight="1" r="20" ht="12.75">
      <c s="8" r="A20"/>
      <c s="8" r="B20"/>
      <c s="8" r="C20"/>
      <c s="8" r="D20"/>
      <c s="8" r="E20"/>
    </row>
    <row customHeight="1" r="21" ht="12.75">
      <c s="8" r="A21"/>
      <c s="8" r="B21"/>
      <c s="8" r="C21"/>
      <c s="8" r="D21"/>
      <c s="8" r="E21"/>
    </row>
    <row customHeight="1" r="22" ht="12.75">
      <c s="8" r="A22"/>
      <c s="8" r="B22"/>
      <c s="8" r="C22"/>
      <c s="8" r="D22"/>
      <c s="8" r="E22"/>
    </row>
    <row customHeight="1" r="23" ht="12.75">
      <c s="8" r="A23"/>
      <c s="8" r="B23"/>
      <c s="8" r="C23"/>
      <c s="8" r="D23"/>
      <c s="8" r="E23"/>
    </row>
    <row customHeight="1" r="24" ht="12.75">
      <c s="8" r="A24"/>
      <c s="8" r="B24"/>
      <c s="8" r="C24"/>
      <c s="8" r="D24"/>
      <c s="8" r="E24"/>
    </row>
    <row customHeight="1" r="25" ht="12.75">
      <c s="8" r="A25"/>
      <c s="8" r="B25"/>
      <c s="8" r="C25"/>
      <c s="8" r="D25"/>
      <c s="8" r="E25"/>
    </row>
    <row customHeight="1" r="26" ht="12.75">
      <c s="8" r="A26"/>
      <c s="8" r="B26"/>
      <c s="8" r="C26"/>
      <c s="8" r="D26"/>
      <c s="8" r="E26"/>
    </row>
    <row customHeight="1" r="27" ht="12.75">
      <c s="8" r="A27"/>
      <c s="56" r="B27"/>
      <c s="8" r="C27"/>
      <c s="8" r="D27"/>
      <c s="8" r="E27"/>
    </row>
  </sheetData>
  <drawing r:id="rId2"/>
  <legacyDrawing r:id="rId3"/>
</worksheet>
</file>